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date1904="1" showInkAnnotation="0" autoCompressPictures="0"/>
  <bookViews>
    <workbookView xWindow="0" yWindow="0" windowWidth="25600" windowHeight="16060" tabRatio="500"/>
  </bookViews>
  <sheets>
    <sheet name="mass" sheetId="2" r:id="rId1"/>
  </sheets>
  <definedNames>
    <definedName name="_xlnm.Print_Area" localSheetId="0">mass!$B$2:$G$33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2" l="1"/>
  <c r="G32" i="2"/>
  <c r="G31" i="2"/>
  <c r="G30" i="2"/>
  <c r="G29" i="2"/>
  <c r="G28" i="2"/>
  <c r="G27" i="2"/>
  <c r="G26" i="2"/>
  <c r="G25" i="2"/>
  <c r="G24" i="2"/>
  <c r="G23" i="2"/>
  <c r="C23" i="2"/>
  <c r="E24" i="2"/>
  <c r="C24" i="2"/>
  <c r="E25" i="2"/>
  <c r="C25" i="2"/>
  <c r="E26" i="2"/>
  <c r="C14" i="2"/>
  <c r="D24" i="2"/>
  <c r="D23" i="2"/>
  <c r="D25" i="2"/>
  <c r="B26" i="2"/>
  <c r="D26" i="2"/>
  <c r="C26" i="2"/>
  <c r="B27" i="2"/>
  <c r="D27" i="2"/>
  <c r="E27" i="2"/>
  <c r="C27" i="2"/>
  <c r="B28" i="2"/>
  <c r="D28" i="2"/>
  <c r="E28" i="2"/>
  <c r="C28" i="2"/>
  <c r="B29" i="2"/>
  <c r="D29" i="2"/>
  <c r="E29" i="2"/>
  <c r="C29" i="2"/>
  <c r="B30" i="2"/>
  <c r="D30" i="2"/>
  <c r="E30" i="2"/>
  <c r="C30" i="2"/>
  <c r="B31" i="2"/>
  <c r="D31" i="2"/>
  <c r="E31" i="2"/>
  <c r="C31" i="2"/>
  <c r="B32" i="2"/>
  <c r="D32" i="2"/>
  <c r="E32" i="2"/>
  <c r="C32" i="2"/>
  <c r="B33" i="2"/>
  <c r="D33" i="2"/>
  <c r="E33" i="2"/>
  <c r="C33" i="2"/>
  <c r="F33" i="2"/>
  <c r="F32" i="2"/>
  <c r="F31" i="2"/>
  <c r="F30" i="2"/>
  <c r="F29" i="2"/>
  <c r="F28" i="2"/>
  <c r="F27" i="2"/>
  <c r="F26" i="2"/>
  <c r="F25" i="2"/>
  <c r="F24" i="2"/>
  <c r="F23" i="2"/>
</calcChain>
</file>

<file path=xl/sharedStrings.xml><?xml version="1.0" encoding="utf-8"?>
<sst xmlns="http://schemas.openxmlformats.org/spreadsheetml/2006/main" count="17" uniqueCount="17">
  <si>
    <t>Starting volume (mL)</t>
    <phoneticPr fontId="3" type="noConversion"/>
  </si>
  <si>
    <t>target</t>
    <phoneticPr fontId="3" type="noConversion"/>
  </si>
  <si>
    <t>volume</t>
    <phoneticPr fontId="3" type="noConversion"/>
  </si>
  <si>
    <t>MW (g/mol)</t>
    <phoneticPr fontId="3" type="noConversion"/>
  </si>
  <si>
    <t>expansion (mL/g)</t>
    <phoneticPr fontId="3" type="noConversion"/>
  </si>
  <si>
    <t>C (g/mL)</t>
    <phoneticPr fontId="3" type="noConversion"/>
  </si>
  <si>
    <t>grams to add</t>
    <phoneticPr fontId="3" type="noConversion"/>
  </si>
  <si>
    <t>saturation value (M)</t>
    <phoneticPr fontId="3" type="noConversion"/>
  </si>
  <si>
    <t>convert_conc_to_pct</t>
    <phoneticPr fontId="3" type="noConversion"/>
  </si>
  <si>
    <t>Sample properties</t>
    <phoneticPr fontId="3" type="noConversion"/>
  </si>
  <si>
    <t>Ammoninum sulfate constants (note saturation value is temperature dependent)</t>
    <phoneticPr fontId="3" type="noConversion"/>
  </si>
  <si>
    <t>Temperature dependent saturation of ammonium sulfate</t>
    <phoneticPr fontId="3" type="noConversion"/>
  </si>
  <si>
    <t>starting amm. sulf %</t>
    <phoneticPr fontId="3" type="noConversion"/>
  </si>
  <si>
    <t>calculated %</t>
    <phoneticPr fontId="3" type="noConversion"/>
  </si>
  <si>
    <t xml:space="preserve">T (C) </t>
    <phoneticPr fontId="3" type="noConversion"/>
  </si>
  <si>
    <t>saturation (M)</t>
    <phoneticPr fontId="3" type="noConversion"/>
  </si>
  <si>
    <t>cumulative 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</si>
</sst>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NumberFormat="1"/>
    <xf numFmtId="0" fontId="0" fillId="0" borderId="0" xfId="1" applyNumberFormat="1" applyFont="1"/>
    <xf numFmtId="0" fontId="1" fillId="0" borderId="0" xfId="0" applyFont="1"/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1" fontId="0" fillId="0" borderId="0" xfId="0" quotePrefix="1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2" xfId="0" applyNumberFormat="1" applyBorder="1"/>
    <xf numFmtId="0" fontId="0" fillId="0" borderId="3" xfId="0" applyFill="1" applyBorder="1" applyAlignment="1">
      <alignment horizontal="center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G71"/>
  <sheetViews>
    <sheetView tabSelected="1" workbookViewId="0">
      <selection activeCell="F10" sqref="F10"/>
    </sheetView>
  </sheetViews>
  <sheetFormatPr baseColWidth="10" defaultRowHeight="13" x14ac:dyDescent="0"/>
  <cols>
    <col min="2" max="2" width="16.7109375" style="4" customWidth="1"/>
    <col min="4" max="4" width="8.140625" customWidth="1"/>
    <col min="5" max="5" width="11.7109375" customWidth="1"/>
    <col min="6" max="6" width="10.42578125" bestFit="1" customWidth="1"/>
    <col min="7" max="7" width="14" bestFit="1" customWidth="1"/>
  </cols>
  <sheetData>
    <row r="2" spans="2:6">
      <c r="B2" s="6" t="s">
        <v>11</v>
      </c>
    </row>
    <row r="3" spans="2:6">
      <c r="B3" s="3" t="s">
        <v>14</v>
      </c>
      <c r="C3" s="3" t="s">
        <v>15</v>
      </c>
    </row>
    <row r="4" spans="2:6">
      <c r="B4" s="1">
        <v>0</v>
      </c>
      <c r="C4" s="2">
        <v>3.9</v>
      </c>
      <c r="E4" s="1"/>
      <c r="F4" s="2"/>
    </row>
    <row r="5" spans="2:6">
      <c r="B5" s="1">
        <v>4</v>
      </c>
      <c r="C5" s="2">
        <v>3.93</v>
      </c>
      <c r="E5" s="1"/>
      <c r="F5" s="2"/>
    </row>
    <row r="6" spans="2:6">
      <c r="B6" s="1">
        <v>10</v>
      </c>
      <c r="C6" s="2">
        <v>3.97</v>
      </c>
    </row>
    <row r="7" spans="2:6">
      <c r="B7" s="1">
        <v>20</v>
      </c>
      <c r="C7" s="2">
        <v>4.0599999999999996</v>
      </c>
    </row>
    <row r="8" spans="2:6">
      <c r="B8" s="1">
        <v>25</v>
      </c>
      <c r="C8" s="2">
        <v>4.0999999999999996</v>
      </c>
    </row>
    <row r="9" spans="2:6">
      <c r="B9" s="1"/>
      <c r="C9" s="2"/>
    </row>
    <row r="10" spans="2:6">
      <c r="B10" s="6" t="s">
        <v>10</v>
      </c>
    </row>
    <row r="11" spans="2:6">
      <c r="B11" t="s">
        <v>3</v>
      </c>
      <c r="C11" s="8">
        <v>132.13999999999999</v>
      </c>
    </row>
    <row r="12" spans="2:6">
      <c r="B12" t="s">
        <v>7</v>
      </c>
      <c r="C12" s="8">
        <v>4.08</v>
      </c>
    </row>
    <row r="13" spans="2:6">
      <c r="B13" t="s">
        <v>4</v>
      </c>
      <c r="C13" s="8">
        <v>0.54</v>
      </c>
    </row>
    <row r="14" spans="2:6">
      <c r="B14" t="s">
        <v>8</v>
      </c>
      <c r="C14" s="8">
        <f>1000*100/(C11*C12)</f>
        <v>185.48360770068587</v>
      </c>
    </row>
    <row r="15" spans="2:6">
      <c r="B15"/>
    </row>
    <row r="16" spans="2:6">
      <c r="B16" s="6" t="s">
        <v>9</v>
      </c>
    </row>
    <row r="17" spans="1:7">
      <c r="B17" t="s">
        <v>0</v>
      </c>
      <c r="C17" s="7">
        <v>25</v>
      </c>
    </row>
    <row r="18" spans="1:7">
      <c r="B18" t="s">
        <v>12</v>
      </c>
      <c r="C18" s="9">
        <v>0</v>
      </c>
    </row>
    <row r="22" spans="1:7">
      <c r="B22" s="3" t="s">
        <v>1</v>
      </c>
      <c r="C22" s="14" t="s">
        <v>2</v>
      </c>
      <c r="D22" s="3" t="s">
        <v>5</v>
      </c>
      <c r="E22" s="14" t="s">
        <v>6</v>
      </c>
      <c r="F22" s="14" t="s">
        <v>13</v>
      </c>
      <c r="G22" s="19" t="s">
        <v>16</v>
      </c>
    </row>
    <row r="23" spans="1:7">
      <c r="A23" s="6"/>
      <c r="B23" s="10">
        <v>0</v>
      </c>
      <c r="C23" s="17">
        <f>C17</f>
        <v>25</v>
      </c>
      <c r="D23" s="11">
        <f>C18/C14</f>
        <v>0</v>
      </c>
      <c r="E23" s="15">
        <v>0</v>
      </c>
      <c r="F23" s="16">
        <f>SUM(E$23:E23)/C23*C$14</f>
        <v>0</v>
      </c>
      <c r="G23" s="18">
        <f>SUM(E$23:E23)</f>
        <v>0</v>
      </c>
    </row>
    <row r="24" spans="1:7">
      <c r="B24" s="12">
        <v>10</v>
      </c>
      <c r="C24" s="17">
        <f t="shared" ref="C24:C33" si="0">C23+E24*C$13</f>
        <v>25.749651796316638</v>
      </c>
      <c r="D24" s="11">
        <f t="shared" ref="D24:D33" si="1">B24/C$14</f>
        <v>5.3913119999999995E-2</v>
      </c>
      <c r="E24" s="15">
        <f t="shared" ref="E24:E33" si="2">C23*(D24-D23)/(1-D24*C$13)</f>
        <v>1.3882440672530343</v>
      </c>
      <c r="F24" s="16">
        <f>SUM(E$23:E24)/C24*C$14</f>
        <v>10</v>
      </c>
      <c r="G24" s="18">
        <f>SUM(E$23:E24)</f>
        <v>1.3882440672530343</v>
      </c>
    </row>
    <row r="25" spans="1:7">
      <c r="B25" s="13">
        <v>20</v>
      </c>
      <c r="C25" s="17">
        <f t="shared" si="0"/>
        <v>26.545651612958643</v>
      </c>
      <c r="D25" s="11">
        <f t="shared" si="1"/>
        <v>0.10782623999999999</v>
      </c>
      <c r="E25" s="15">
        <f t="shared" si="2"/>
        <v>1.4740737345222312</v>
      </c>
      <c r="F25" s="16">
        <f>SUM(E$23:E25)/C25*C$14</f>
        <v>20.000000000000004</v>
      </c>
      <c r="G25" s="18">
        <f>SUM(E$23:E25)</f>
        <v>2.8623178017752657</v>
      </c>
    </row>
    <row r="26" spans="1:7">
      <c r="B26" s="12">
        <f t="shared" ref="B26:B33" si="3">B25+10</f>
        <v>30</v>
      </c>
      <c r="C26" s="17">
        <f t="shared" si="0"/>
        <v>27.39243483465977</v>
      </c>
      <c r="D26" s="11">
        <f t="shared" si="1"/>
        <v>0.16173935999999997</v>
      </c>
      <c r="E26" s="15">
        <f t="shared" si="2"/>
        <v>1.5681170772243109</v>
      </c>
      <c r="F26" s="16">
        <f>SUM(E$23:E26)/C26*C$14</f>
        <v>30.000000000000004</v>
      </c>
      <c r="G26" s="18">
        <f>SUM(E$23:E26)</f>
        <v>4.4304348789995771</v>
      </c>
    </row>
    <row r="27" spans="1:7">
      <c r="B27" s="12">
        <f t="shared" si="3"/>
        <v>40</v>
      </c>
      <c r="C27" s="17">
        <f t="shared" si="0"/>
        <v>28.295021433664349</v>
      </c>
      <c r="D27" s="11">
        <f t="shared" si="1"/>
        <v>0.21565247999999998</v>
      </c>
      <c r="E27" s="15">
        <f t="shared" si="2"/>
        <v>1.6714566648232956</v>
      </c>
      <c r="F27" s="16">
        <f>SUM(E$23:E27)/C27*C$14</f>
        <v>40.000000000000014</v>
      </c>
      <c r="G27" s="18">
        <f>SUM(E$23:E27)</f>
        <v>6.1018915438228731</v>
      </c>
    </row>
    <row r="28" spans="1:7">
      <c r="B28" s="12">
        <f t="shared" si="3"/>
        <v>50</v>
      </c>
      <c r="C28" s="17">
        <f t="shared" si="0"/>
        <v>29.259115562757842</v>
      </c>
      <c r="D28" s="11">
        <f t="shared" si="1"/>
        <v>0.26956559999999996</v>
      </c>
      <c r="E28" s="15">
        <f t="shared" si="2"/>
        <v>1.7853594983212822</v>
      </c>
      <c r="F28" s="16">
        <f>SUM(E$23:E28)/C28*C$14</f>
        <v>50.000000000000007</v>
      </c>
      <c r="G28" s="18">
        <f>SUM(E$23:E28)</f>
        <v>7.8872510421441557</v>
      </c>
    </row>
    <row r="29" spans="1:7">
      <c r="B29" s="12">
        <f t="shared" si="3"/>
        <v>60</v>
      </c>
      <c r="C29" s="17">
        <f t="shared" si="0"/>
        <v>30.291226227067618</v>
      </c>
      <c r="D29" s="11">
        <f t="shared" si="1"/>
        <v>0.32347871999999994</v>
      </c>
      <c r="E29" s="15">
        <f t="shared" si="2"/>
        <v>1.911316045018107</v>
      </c>
      <c r="F29" s="16">
        <f>SUM(E$23:E29)/C29*C$14</f>
        <v>60.000000000000014</v>
      </c>
      <c r="G29" s="18">
        <f>SUM(E$23:E29)</f>
        <v>9.7985670871622634</v>
      </c>
    </row>
    <row r="30" spans="1:7">
      <c r="B30" s="12">
        <f t="shared" si="3"/>
        <v>70</v>
      </c>
      <c r="C30" s="17">
        <f t="shared" si="0"/>
        <v>31.398814429799515</v>
      </c>
      <c r="D30" s="11">
        <f t="shared" si="1"/>
        <v>0.37739183999999998</v>
      </c>
      <c r="E30" s="15">
        <f t="shared" si="2"/>
        <v>2.0510892643183287</v>
      </c>
      <c r="F30" s="16">
        <f>SUM(E$23:E30)/C30*C$14</f>
        <v>70.000000000000028</v>
      </c>
      <c r="G30" s="18">
        <f>SUM(E$23:E30)</f>
        <v>11.849656351480592</v>
      </c>
    </row>
    <row r="31" spans="1:7">
      <c r="B31" s="12">
        <f t="shared" si="3"/>
        <v>80</v>
      </c>
      <c r="C31" s="17">
        <f t="shared" si="0"/>
        <v>32.590473825150227</v>
      </c>
      <c r="D31" s="11">
        <f t="shared" si="1"/>
        <v>0.43130495999999996</v>
      </c>
      <c r="E31" s="15">
        <f t="shared" si="2"/>
        <v>2.2067766580568753</v>
      </c>
      <c r="F31" s="16">
        <f>SUM(E$23:E31)/C31*C$14</f>
        <v>80.000000000000028</v>
      </c>
      <c r="G31" s="18">
        <f>SUM(E$23:E31)</f>
        <v>14.056433009537468</v>
      </c>
    </row>
    <row r="32" spans="1:7">
      <c r="B32" s="12">
        <f t="shared" si="3"/>
        <v>90</v>
      </c>
      <c r="C32" s="17">
        <f t="shared" si="0"/>
        <v>33.876154131302251</v>
      </c>
      <c r="D32" s="11">
        <f t="shared" si="1"/>
        <v>0.48521807999999994</v>
      </c>
      <c r="E32" s="15">
        <f t="shared" si="2"/>
        <v>2.3808894558370794</v>
      </c>
      <c r="F32" s="16">
        <f>SUM(E$23:E32)/C32*C$14</f>
        <v>90.000000000000014</v>
      </c>
      <c r="G32" s="18">
        <f>SUM(E$23:E32)</f>
        <v>16.437322465374546</v>
      </c>
    </row>
    <row r="33" spans="2:7">
      <c r="B33" s="12">
        <f t="shared" si="3"/>
        <v>100</v>
      </c>
      <c r="C33" s="17">
        <f t="shared" si="0"/>
        <v>35.267439596525136</v>
      </c>
      <c r="D33" s="11">
        <f t="shared" si="1"/>
        <v>0.53913119999999992</v>
      </c>
      <c r="E33" s="15">
        <f t="shared" si="2"/>
        <v>2.5764545652275661</v>
      </c>
      <c r="F33" s="16">
        <f>SUM(E$23:E33)/C33*C$14</f>
        <v>100.00000000000001</v>
      </c>
      <c r="G33" s="18">
        <f>SUM(E$23:E33)</f>
        <v>19.013777030602114</v>
      </c>
    </row>
    <row r="34" spans="2:7">
      <c r="C34" s="5"/>
    </row>
    <row r="35" spans="2:7">
      <c r="C35" s="5"/>
    </row>
    <row r="36" spans="2:7">
      <c r="C36" s="4"/>
    </row>
    <row r="37" spans="2:7">
      <c r="C37" s="4"/>
    </row>
    <row r="38" spans="2:7">
      <c r="C38" s="4"/>
    </row>
    <row r="39" spans="2:7">
      <c r="C39" s="4"/>
    </row>
    <row r="40" spans="2:7">
      <c r="C40" s="4"/>
    </row>
    <row r="41" spans="2:7">
      <c r="C41" s="4"/>
    </row>
    <row r="42" spans="2:7">
      <c r="C42" s="4"/>
    </row>
    <row r="43" spans="2:7">
      <c r="C43" s="4"/>
    </row>
    <row r="44" spans="2:7">
      <c r="C44" s="4"/>
    </row>
    <row r="45" spans="2:7">
      <c r="C45" s="4"/>
    </row>
    <row r="46" spans="2:7">
      <c r="C46" s="4"/>
    </row>
    <row r="47" spans="2:7">
      <c r="C47" s="4"/>
    </row>
    <row r="48" spans="2:7">
      <c r="C48" s="4"/>
    </row>
    <row r="49" spans="3:3">
      <c r="C49" s="4"/>
    </row>
    <row r="50" spans="3:3">
      <c r="C50" s="4"/>
    </row>
    <row r="51" spans="3:3">
      <c r="C51" s="4"/>
    </row>
    <row r="52" spans="3:3">
      <c r="C52" s="4"/>
    </row>
    <row r="53" spans="3:3">
      <c r="C53" s="4"/>
    </row>
    <row r="54" spans="3:3">
      <c r="C54" s="4"/>
    </row>
    <row r="55" spans="3:3">
      <c r="C55" s="4"/>
    </row>
    <row r="56" spans="3:3">
      <c r="C56" s="4"/>
    </row>
    <row r="57" spans="3:3">
      <c r="C57" s="4"/>
    </row>
    <row r="58" spans="3:3">
      <c r="C58" s="4"/>
    </row>
    <row r="59" spans="3:3">
      <c r="C59" s="4"/>
    </row>
    <row r="60" spans="3:3">
      <c r="C60" s="4"/>
    </row>
    <row r="61" spans="3:3">
      <c r="C61" s="4"/>
    </row>
    <row r="62" spans="3:3">
      <c r="C62" s="4"/>
    </row>
    <row r="63" spans="3:3">
      <c r="C63" s="4"/>
    </row>
    <row r="64" spans="3:3">
      <c r="C64" s="4"/>
    </row>
    <row r="65" spans="3:3">
      <c r="C65" s="4"/>
    </row>
    <row r="66" spans="3:3">
      <c r="C66" s="4"/>
    </row>
    <row r="67" spans="3:3">
      <c r="C67" s="4"/>
    </row>
    <row r="68" spans="3:3">
      <c r="C68" s="4"/>
    </row>
    <row r="69" spans="3:3">
      <c r="C69" s="4"/>
    </row>
    <row r="70" spans="3:3">
      <c r="C70" s="4"/>
    </row>
    <row r="71" spans="3:3">
      <c r="C71" s="4"/>
    </row>
  </sheetData>
  <sortState ref="B4:C8">
    <sortCondition ref="B5:B8"/>
  </sortState>
  <phoneticPr fontId="3" type="noConversion"/>
  <printOptions horizontalCentered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mass</vt:lpstr>
    </vt:vector>
  </TitlesOfParts>
  <Company>University of Oregon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harmsm</dc:creator>
  <cp:lastModifiedBy>Michael Harms</cp:lastModifiedBy>
  <cp:lastPrinted>2011-08-16T17:30:34Z</cp:lastPrinted>
  <dcterms:created xsi:type="dcterms:W3CDTF">2011-08-16T16:15:59Z</dcterms:created>
  <dcterms:modified xsi:type="dcterms:W3CDTF">2013-06-03T21:20:46Z</dcterms:modified>
</cp:coreProperties>
</file>